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95" yWindow="15" windowWidth="14535" windowHeight="14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<sst xmlns="http://schemas.openxmlformats.org/spreadsheetml/2006/main" count="79" uniqueCount="59">
  <si>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Форма № 1</t>
  </si>
  <si>
    <t>(наименование организации)</t>
  </si>
  <si>
    <t>(ссылка на документ об утверждении)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</si>
  <si>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</si>
  <si>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</si>
  <si>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</si>
  <si>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</si>
  <si>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</si>
  <si>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строитель-
ных работ</t>
  </si>
  <si>
    <t>монтажных работ</t>
  </si>
  <si>
    <t>оборудования, мебели, инвентаря</t>
  </si>
  <si>
    <t>прочих</t>
  </si>
  <si>
    <t>Глава 2. Основные объекты строительства</t>
  </si>
  <si>
    <t>Итого по Главе 2:</t>
  </si>
  <si>
    <t xml:space="preserve">Итого по сводному сметному расчету в базисных ценах 2000 г.   
</t>
  </si>
  <si>
    <t>Индексы изменения сметной стоимости</t>
  </si>
  <si>
    <t>к=</t>
  </si>
  <si>
    <t xml:space="preserve">Индексы изменения сметной стоимости ремонтно-строительных работ </t>
  </si>
  <si>
    <t>возвратные суммы (справочно)</t>
  </si>
  <si>
    <t>НДС-20% (справочно)</t>
  </si>
  <si>
    <t>Глава 10. Содержание службы заказчика. Строительный контроль</t>
  </si>
  <si>
    <t>Расп. №1879р от 25.09.2007</t>
  </si>
  <si>
    <t>Индексы изменения сметной стоимости монтажных работ</t>
  </si>
  <si>
    <t>Расп. №3291/р от 25.12.2023г</t>
  </si>
  <si>
    <t>Составлен в ценах по состоянию на 01.01.2000 г. и текущих ценах по состоянию на IV квартал 2023 г.</t>
  </si>
  <si>
    <t>Всего по сводному сметному расчету в текущих ценах на IV квартал 2023г</t>
  </si>
  <si>
    <t>Локальная смета № 02-113/2024-03-УН - 1</t>
  </si>
  <si>
    <t>2,4%*0,5</t>
  </si>
  <si>
    <t>Частное общеобразовательное учреждение "РЖД лицей №12", Иркутская область, г.Тайшет, ул.Крупской, 97</t>
  </si>
  <si>
    <t>"УТВЕРЖДАЮ"</t>
  </si>
  <si>
    <t>"СОГЛАСОВАНО"</t>
  </si>
  <si>
    <t>Заместитель начальника Восточно-Сибирской                                                                 железной дороги  - филиала ОАО РЖД</t>
  </si>
  <si>
    <t>Заместитель начальника Департамента                                  управления персоналом ОАО "РЖД"</t>
  </si>
  <si>
    <t>________________________А.А.Боровиков</t>
  </si>
  <si>
    <t>___________________А.М.Збарский</t>
  </si>
  <si>
    <t>"_____"______________2024 г.</t>
  </si>
  <si>
    <t>В том числе возвратных сумм  0,00  тыс.руб.</t>
  </si>
  <si>
    <t>Сводный сметный расчет в сумме 9728,195 тыс.руб .</t>
  </si>
  <si>
    <t>Титульный список капитального ремонта образовательных учреждений ОАО "РЖД" на 2024г.</t>
  </si>
  <si>
    <t>СВОДНЫЙ СМЕТНЫЙ РАСЧЕТ СТОИМОСТИ КАПИТАЛЬНОГО РЕМОНТА</t>
  </si>
  <si>
    <t xml:space="preserve">Капитальный ремонт спального корпуса РЖД лицея  №12 на ст.Тайшет
</t>
  </si>
  <si>
    <t xml:space="preserve">Капитальный ремонт спального корпуса РЖД лицея №12 ст.Тайшет
</t>
  </si>
  <si>
    <t>Составил:</t>
  </si>
  <si>
    <t>Ведущий инженер ПСГ ДЭЗ</t>
  </si>
  <si>
    <t>Н.В.Колесова</t>
  </si>
  <si>
    <t>(должность)                                                     ( подпись)</t>
  </si>
  <si>
    <t>(расшифровка подписи)</t>
  </si>
  <si>
    <t>(дата)</t>
  </si>
  <si>
    <t>(печать организации)</t>
  </si>
  <si>
    <t>Проверил:</t>
  </si>
  <si>
    <t>Начальник отдела ДКСЭ</t>
  </si>
  <si>
    <t>Д.Е.Никулин</t>
  </si>
  <si>
    <t>Согласовано:</t>
  </si>
  <si>
    <t>Начальник службы управления персоналом</t>
  </si>
  <si>
    <t>О.В.Володина</t>
  </si>
  <si>
    <t>Заказчик:</t>
  </si>
  <si>
    <t>Директор РЖД лицея №12</t>
  </si>
  <si>
    <t>Н.О.Шелехова</t>
  </si>
  <si>
    <t>Подрядчик: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</si>
</sst>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#,##0.000"/>
    <numFmt numFmtId="166" formatCode="0.00000"/>
    <numFmt numFmtId="167" formatCode="0.0000"/>
    <numFmt numFmtId="168" formatCode="0.000"/>
  </numFmts>
  <fonts count="54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63"/>
      <name val="Arial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10240A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7" fillId="0" borderId="0">
      <alignment/>
      <protection/>
    </xf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 horizontal="left" vertical="top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6" fillId="0" borderId="0" xfId="53" applyFont="1" applyAlignment="1">
      <alignment horizontal="left" vertical="center"/>
      <protection/>
    </xf>
    <xf numFmtId="0" fontId="3" fillId="0" borderId="0" xfId="53" applyFont="1" applyFill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ont="1" applyFill="1" applyBorder="1" applyAlignment="1">
      <alignment vertical="center" wrapText="1"/>
      <protection/>
    </xf>
    <xf numFmtId="0" fontId="4" fillId="0" borderId="0" xfId="53" applyFont="1" applyAlignment="1">
      <alignment vertical="center"/>
      <protection/>
    </xf>
    <xf numFmtId="0" fontId="5" fillId="0" borderId="0" xfId="53" applyFont="1" applyAlignment="1">
      <alignment horizontal="right" vertical="center"/>
      <protection/>
    </xf>
    <xf numFmtId="49" fontId="3" fillId="0" borderId="0" xfId="53" applyNumberFormat="1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right" vertical="center" wrapText="1"/>
      <protection/>
    </xf>
    <xf numFmtId="49" fontId="3" fillId="0" borderId="10" xfId="53" applyNumberFormat="1" applyFont="1" applyFill="1" applyBorder="1" applyAlignment="1">
      <alignment horizontal="left" vertical="center"/>
      <protection/>
    </xf>
    <xf numFmtId="4" fontId="5" fillId="0" borderId="0" xfId="53" applyNumberFormat="1" applyFont="1" applyFill="1" applyAlignment="1">
      <alignment vertical="center"/>
      <protection/>
    </xf>
    <xf numFmtId="4" fontId="3" fillId="0" borderId="10" xfId="53" applyNumberFormat="1" applyFont="1" applyFill="1" applyBorder="1" applyAlignment="1">
      <alignment horizontal="right" vertical="center" wrapText="1"/>
      <protection/>
    </xf>
    <xf numFmtId="4" fontId="5" fillId="0" borderId="10" xfId="53" applyNumberFormat="1" applyFont="1" applyFill="1" applyBorder="1" applyAlignment="1">
      <alignment horizontal="right" vertical="center" wrapText="1"/>
      <protection/>
    </xf>
    <xf numFmtId="0" fontId="50" fillId="0" borderId="0" xfId="0" applyFont="1" applyAlignment="1">
      <alignment vertical="center"/>
    </xf>
    <xf numFmtId="0" fontId="4" fillId="0" borderId="0" xfId="53" applyFont="1" applyAlignment="1">
      <alignment horizontal="left" vertical="center" wrapText="1"/>
      <protection/>
    </xf>
    <xf numFmtId="0" fontId="4" fillId="0" borderId="0" xfId="53" applyFont="1">
      <alignment horizontal="left" vertical="top" wrapText="1"/>
      <protection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2" fontId="3" fillId="0" borderId="10" xfId="53" applyNumberFormat="1" applyFont="1" applyFill="1" applyBorder="1" applyAlignment="1">
      <alignment horizontal="left" vertical="center" wrapText="1"/>
      <protection/>
    </xf>
    <xf numFmtId="4" fontId="6" fillId="0" borderId="0" xfId="53" applyNumberFormat="1" applyFont="1" applyAlignment="1">
      <alignment horizontal="center" vertical="center"/>
      <protection/>
    </xf>
    <xf numFmtId="0" fontId="10" fillId="0" borderId="0" xfId="53" applyFont="1" applyFill="1" applyAlignment="1">
      <alignment horizontal="left" vertical="center" wrapText="1"/>
      <protection/>
    </xf>
    <xf numFmtId="0" fontId="51" fillId="0" borderId="0" xfId="0" applyFont="1" applyFill="1" applyAlignment="1">
      <alignment vertical="center"/>
    </xf>
    <xf numFmtId="0" fontId="4" fillId="0" borderId="0" xfId="53" applyFont="1" applyFill="1" applyAlignment="1">
      <alignment horizontal="left" vertical="center" wrapText="1"/>
      <protection/>
    </xf>
    <xf numFmtId="0" fontId="50" fillId="0" borderId="0" xfId="0" applyFont="1" applyFill="1" applyAlignment="1">
      <alignment vertical="center"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/>
      <protection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0" fontId="5" fillId="0" borderId="10" xfId="53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vertical="center" wrapText="1"/>
      <protection/>
    </xf>
    <xf numFmtId="164" fontId="3" fillId="0" borderId="10" xfId="61" applyNumberFormat="1" applyFont="1" applyFill="1" applyBorder="1" applyAlignment="1">
      <alignment horizontal="left" vertical="center" wrapText="1"/>
    </xf>
    <xf numFmtId="165" fontId="3" fillId="0" borderId="10" xfId="53" applyNumberFormat="1" applyFont="1" applyFill="1" applyBorder="1" applyAlignment="1">
      <alignment horizontal="right" vertical="center" wrapText="1"/>
      <protection/>
    </xf>
    <xf numFmtId="165" fontId="8" fillId="0" borderId="0" xfId="53" applyNumberFormat="1" applyFont="1" applyAlignment="1">
      <alignment horizontal="center" vertical="center"/>
      <protection/>
    </xf>
    <xf numFmtId="165" fontId="5" fillId="0" borderId="10" xfId="53" applyNumberFormat="1" applyFont="1" applyFill="1" applyBorder="1" applyAlignment="1">
      <alignment horizontal="right" vertical="center" wrapText="1"/>
      <protection/>
    </xf>
    <xf numFmtId="49" fontId="5" fillId="0" borderId="0" xfId="53" applyNumberFormat="1" applyFont="1" applyAlignment="1">
      <alignment horizontal="left" vertical="center"/>
      <protection/>
    </xf>
    <xf numFmtId="0" fontId="3" fillId="0" borderId="0" xfId="53" applyFont="1" applyFill="1" applyAlignment="1">
      <alignment horizontal="left" vertical="center" wrapText="1"/>
      <protection/>
    </xf>
    <xf numFmtId="49" fontId="3" fillId="0" borderId="0" xfId="53" applyNumberFormat="1" applyFont="1" applyFill="1" applyAlignment="1">
      <alignment horizontal="left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left" vertical="center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0" borderId="0" xfId="53" applyNumberFormat="1" applyFont="1" applyFill="1" applyAlignment="1">
      <alignment horizontal="left" wrapText="1"/>
      <protection/>
    </xf>
    <xf numFmtId="0" fontId="3" fillId="0" borderId="0" xfId="53" applyFont="1" applyAlignment="1">
      <alignment horizontal="left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31" fillId="0" borderId="0" xfId="53" applyFont="1" applyAlignment="1">
      <alignment horizontal="center" vertical="top"/>
      <protection/>
    </xf>
    <xf numFmtId="0" fontId="6" fillId="0" borderId="0" xfId="53" applyFont="1" applyAlignment="1">
      <alignment vertical="center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0" borderId="0" xfId="49" applyFont="1" applyBorder="1" applyAlignment="1">
      <alignment horizontal="left" vertical="center"/>
      <protection/>
    </xf>
    <xf numFmtId="49" fontId="3" fillId="0" borderId="0" xfId="53" applyNumberFormat="1" applyFont="1" applyBorder="1" applyAlignment="1">
      <alignment horizontal="left"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left"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49" fontId="53" fillId="0" borderId="12" xfId="0" applyNumberFormat="1" applyFont="1" applyBorder="1" applyAlignment="1">
      <alignment vertical="top"/>
    </xf>
    <xf numFmtId="0" fontId="53" fillId="0" borderId="12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33" fillId="0" borderId="0" xfId="0" applyFont="1" applyAlignment="1">
      <alignment/>
    </xf>
    <xf numFmtId="49" fontId="53" fillId="0" borderId="0" xfId="0" applyNumberFormat="1" applyFont="1" applyAlignment="1">
      <alignment horizontal="left" vertical="top"/>
    </xf>
    <xf numFmtId="0" fontId="53" fillId="0" borderId="0" xfId="0" applyFont="1" applyBorder="1" applyAlignment="1">
      <alignment horizontal="center" vertical="top"/>
    </xf>
    <xf numFmtId="49" fontId="33" fillId="0" borderId="0" xfId="0" applyNumberFormat="1" applyFont="1" applyAlignment="1">
      <alignment/>
    </xf>
    <xf numFmtId="49" fontId="33" fillId="0" borderId="11" xfId="0" applyNumberFormat="1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left" vertical="top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оБИМ 4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J39" sqref="J39"/>
    </sheetView>
  </sheetViews>
  <sheetFormatPr defaultColWidth="9.140625" defaultRowHeight="15"/>
  <cols>
    <col min="1" max="1" width="5.140625" style="28" customWidth="1"/>
    <col min="2" max="2" width="16.421875" style="28" customWidth="1"/>
    <col min="3" max="3" width="49.00390625" style="28" customWidth="1"/>
    <col min="4" max="8" width="11.28125" style="28" customWidth="1"/>
    <col min="9" max="16384" width="9.140625" style="28" customWidth="1"/>
  </cols>
  <sheetData>
    <row r="1" spans="1:9" s="25" customFormat="1" ht="18" customHeight="1">
      <c r="A1" s="4"/>
      <c r="B1" s="7"/>
      <c r="C1" s="7"/>
      <c r="D1" s="4"/>
      <c r="E1" s="4"/>
      <c r="F1" s="4"/>
      <c r="G1" s="4"/>
      <c r="H1" s="8" t="s">
        <v>0</v>
      </c>
      <c r="I1" s="7"/>
    </row>
    <row r="2" spans="1:9" s="25" customFormat="1" ht="32.25" customHeight="1">
      <c r="A2" s="4"/>
      <c r="B2" s="59" t="s">
        <v>28</v>
      </c>
      <c r="C2" s="59"/>
      <c r="D2" s="59"/>
      <c r="E2" s="59"/>
      <c r="F2" s="59"/>
      <c r="G2" s="59"/>
      <c r="H2" s="4"/>
      <c r="I2" s="7"/>
    </row>
    <row r="3" spans="1:9" s="25" customFormat="1" ht="18" customHeight="1">
      <c r="A3" s="4"/>
      <c r="B3" s="60" t="s">
        <v>1</v>
      </c>
      <c r="C3" s="60"/>
      <c r="D3" s="60"/>
      <c r="E3" s="61"/>
      <c r="F3" s="4"/>
      <c r="G3" s="4"/>
      <c r="H3" s="4"/>
      <c r="I3" s="7"/>
    </row>
    <row r="4" spans="1:9" s="25" customFormat="1" ht="29.25" customHeight="1">
      <c r="A4" s="4"/>
      <c r="B4" s="48" t="s">
        <v>29</v>
      </c>
      <c r="C4" s="48"/>
      <c r="D4" s="4"/>
      <c r="E4" s="62" t="s">
        <v>30</v>
      </c>
      <c r="F4" s="62"/>
      <c r="G4" s="62"/>
      <c r="H4" s="62"/>
      <c r="I4" s="7"/>
    </row>
    <row r="5" spans="1:9" s="39" customFormat="1" ht="29.25" customHeight="1">
      <c r="A5" s="37"/>
      <c r="B5" s="54" t="s">
        <v>31</v>
      </c>
      <c r="C5" s="54"/>
      <c r="D5" s="4"/>
      <c r="E5" s="49" t="s">
        <v>32</v>
      </c>
      <c r="F5" s="49"/>
      <c r="G5" s="49"/>
      <c r="H5" s="49"/>
      <c r="I5" s="38"/>
    </row>
    <row r="6" spans="1:9" s="25" customFormat="1" ht="18" customHeight="1">
      <c r="A6" s="4"/>
      <c r="B6" s="55" t="s">
        <v>33</v>
      </c>
      <c r="C6" s="55"/>
      <c r="D6" s="37"/>
      <c r="E6" s="56" t="s">
        <v>34</v>
      </c>
      <c r="F6" s="56"/>
      <c r="G6" s="56"/>
      <c r="H6" s="56"/>
      <c r="I6" s="7"/>
    </row>
    <row r="7" spans="1:9" s="25" customFormat="1" ht="18" customHeight="1">
      <c r="A7" s="4"/>
      <c r="B7" s="50" t="s">
        <v>35</v>
      </c>
      <c r="C7" s="50"/>
      <c r="D7" s="4"/>
      <c r="E7" s="50" t="s">
        <v>35</v>
      </c>
      <c r="F7" s="50"/>
      <c r="G7" s="50"/>
      <c r="H7" s="50"/>
      <c r="I7" s="7"/>
    </row>
    <row r="8" spans="1:9" s="25" customFormat="1" ht="18" customHeight="1">
      <c r="A8" s="4"/>
      <c r="B8" s="63" t="s">
        <v>37</v>
      </c>
      <c r="C8" s="63"/>
      <c r="D8" s="46"/>
      <c r="E8" s="1"/>
      <c r="F8" s="4"/>
      <c r="G8" s="4"/>
      <c r="H8" s="4"/>
      <c r="I8" s="7"/>
    </row>
    <row r="9" spans="1:9" s="25" customFormat="1" ht="18" customHeight="1">
      <c r="A9" s="4"/>
      <c r="B9" s="64" t="s">
        <v>36</v>
      </c>
      <c r="C9" s="65"/>
      <c r="D9" s="32"/>
      <c r="E9" s="1"/>
      <c r="F9" s="4"/>
      <c r="G9" s="4"/>
      <c r="H9" s="4"/>
      <c r="I9" s="7"/>
    </row>
    <row r="10" spans="1:9" s="25" customFormat="1" ht="14.25" customHeight="1">
      <c r="A10" s="4"/>
      <c r="B10" s="64"/>
      <c r="C10" s="65"/>
      <c r="D10" s="32"/>
      <c r="E10" s="1"/>
      <c r="F10" s="4"/>
      <c r="G10" s="4"/>
      <c r="H10" s="4"/>
      <c r="I10" s="7"/>
    </row>
    <row r="11" spans="1:9" s="25" customFormat="1" ht="18" customHeight="1">
      <c r="A11" s="4"/>
      <c r="B11" s="9"/>
      <c r="C11" s="58" t="s">
        <v>38</v>
      </c>
      <c r="D11" s="58"/>
      <c r="E11" s="58"/>
      <c r="F11" s="58"/>
      <c r="G11" s="58"/>
      <c r="H11" s="4"/>
      <c r="I11" s="7"/>
    </row>
    <row r="12" spans="1:9" s="25" customFormat="1" ht="18" customHeight="1">
      <c r="A12" s="4"/>
      <c r="B12" s="9"/>
      <c r="C12" s="66" t="s">
        <v>2</v>
      </c>
      <c r="D12" s="66"/>
      <c r="E12" s="66"/>
      <c r="F12" s="66"/>
      <c r="G12" s="66"/>
      <c r="H12" s="4"/>
      <c r="I12" s="7"/>
    </row>
    <row r="13" spans="1:9" s="25" customFormat="1" ht="12.75" customHeight="1">
      <c r="A13" s="4"/>
      <c r="B13" s="9"/>
      <c r="C13" s="11"/>
      <c r="D13" s="10"/>
      <c r="E13" s="10"/>
      <c r="F13" s="10"/>
      <c r="G13" s="10"/>
      <c r="H13" s="4"/>
      <c r="I13" s="7"/>
    </row>
    <row r="14" spans="2:9" s="25" customFormat="1" ht="23.25" customHeight="1">
      <c r="B14" s="67" t="s">
        <v>39</v>
      </c>
      <c r="C14" s="67"/>
      <c r="D14" s="67"/>
      <c r="E14" s="67"/>
      <c r="F14" s="67"/>
      <c r="G14" s="67"/>
      <c r="H14" s="5"/>
      <c r="I14" s="26"/>
    </row>
    <row r="15" spans="2:9" s="25" customFormat="1" ht="28.5" customHeight="1">
      <c r="B15" s="68" t="s">
        <v>40</v>
      </c>
      <c r="C15" s="68"/>
      <c r="D15" s="68"/>
      <c r="E15" s="68"/>
      <c r="F15" s="68"/>
      <c r="G15" s="68"/>
      <c r="H15" s="6"/>
      <c r="I15" s="26"/>
    </row>
    <row r="16" spans="1:9" s="25" customFormat="1" ht="18" customHeight="1">
      <c r="A16" s="52" t="s">
        <v>24</v>
      </c>
      <c r="B16" s="52"/>
      <c r="C16" s="52"/>
      <c r="D16" s="52"/>
      <c r="E16" s="52"/>
      <c r="F16" s="52"/>
      <c r="G16" s="2"/>
      <c r="H16" s="4"/>
      <c r="I16" s="7"/>
    </row>
    <row r="17" spans="1:9" ht="18" customHeight="1">
      <c r="A17" s="51" t="s">
        <v>3</v>
      </c>
      <c r="B17" s="53" t="s">
        <v>4</v>
      </c>
      <c r="C17" s="53" t="s">
        <v>5</v>
      </c>
      <c r="D17" s="57" t="s">
        <v>6</v>
      </c>
      <c r="E17" s="57"/>
      <c r="F17" s="57"/>
      <c r="G17" s="57"/>
      <c r="H17" s="51" t="s">
        <v>7</v>
      </c>
      <c r="I17" s="27"/>
    </row>
    <row r="18" spans="1:9" ht="18" customHeight="1">
      <c r="A18" s="51"/>
      <c r="B18" s="53"/>
      <c r="C18" s="53"/>
      <c r="D18" s="51" t="s">
        <v>8</v>
      </c>
      <c r="E18" s="51" t="s">
        <v>9</v>
      </c>
      <c r="F18" s="51" t="s">
        <v>10</v>
      </c>
      <c r="G18" s="51" t="s">
        <v>11</v>
      </c>
      <c r="H18" s="51"/>
      <c r="I18" s="27"/>
    </row>
    <row r="19" spans="1:10" ht="18" customHeight="1">
      <c r="A19" s="51"/>
      <c r="B19" s="53"/>
      <c r="C19" s="53"/>
      <c r="D19" s="51"/>
      <c r="E19" s="51"/>
      <c r="F19" s="51"/>
      <c r="G19" s="51"/>
      <c r="H19" s="51"/>
      <c r="I19" s="27"/>
      <c r="J19" s="27"/>
    </row>
    <row r="20" spans="1:10" ht="18" customHeight="1">
      <c r="A20" s="51"/>
      <c r="B20" s="53"/>
      <c r="C20" s="53"/>
      <c r="D20" s="51"/>
      <c r="E20" s="51"/>
      <c r="F20" s="51"/>
      <c r="G20" s="51"/>
      <c r="H20" s="51"/>
      <c r="I20" s="27"/>
      <c r="J20" s="27"/>
    </row>
    <row r="21" spans="1:10" ht="18" customHeight="1">
      <c r="A21" s="12">
        <v>1</v>
      </c>
      <c r="B21" s="13">
        <v>2</v>
      </c>
      <c r="C21" s="13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27"/>
      <c r="J21" s="27"/>
    </row>
    <row r="22" spans="1:10" s="25" customFormat="1" ht="15" customHeight="1">
      <c r="A22" s="29"/>
      <c r="B22" s="15"/>
      <c r="C22" s="16" t="s">
        <v>12</v>
      </c>
      <c r="D22" s="15"/>
      <c r="E22" s="15"/>
      <c r="F22" s="15"/>
      <c r="G22" s="15"/>
      <c r="H22" s="15"/>
      <c r="I22" s="4"/>
      <c r="J22" s="4"/>
    </row>
    <row r="23" spans="1:10" s="34" customFormat="1" ht="51">
      <c r="A23" s="17">
        <v>1</v>
      </c>
      <c r="B23" s="18" t="s">
        <v>26</v>
      </c>
      <c r="C23" s="18" t="s">
        <v>41</v>
      </c>
      <c r="D23" s="24">
        <v>960.154</v>
      </c>
      <c r="E23" s="24">
        <v>0</v>
      </c>
      <c r="F23" s="24">
        <v>0</v>
      </c>
      <c r="G23" s="24">
        <v>0</v>
      </c>
      <c r="H23" s="24">
        <f>SUM(D23:G23)</f>
        <v>960.154</v>
      </c>
      <c r="I23" s="33"/>
      <c r="J23" s="33"/>
    </row>
    <row r="24" spans="1:10" s="36" customFormat="1" ht="15.75" customHeight="1">
      <c r="A24" s="19"/>
      <c r="B24" s="3"/>
      <c r="C24" s="20" t="s">
        <v>18</v>
      </c>
      <c r="D24" s="23">
        <v>0</v>
      </c>
      <c r="E24" s="23">
        <v>0</v>
      </c>
      <c r="F24" s="23">
        <v>0</v>
      </c>
      <c r="G24" s="23">
        <v>0</v>
      </c>
      <c r="H24" s="23">
        <f>SUM(D24:G24)</f>
        <v>0</v>
      </c>
      <c r="I24" s="35"/>
      <c r="J24" s="35"/>
    </row>
    <row r="25" spans="1:10" s="36" customFormat="1" ht="15.75" customHeight="1">
      <c r="A25" s="12"/>
      <c r="B25" s="21"/>
      <c r="C25" s="3" t="s">
        <v>13</v>
      </c>
      <c r="D25" s="23">
        <f>D23</f>
        <v>960.154</v>
      </c>
      <c r="E25" s="23">
        <f>E23</f>
        <v>0</v>
      </c>
      <c r="F25" s="23">
        <f>F23</f>
        <v>0</v>
      </c>
      <c r="G25" s="23">
        <f>G23</f>
        <v>0</v>
      </c>
      <c r="H25" s="23">
        <f>SUM(D25:G25)</f>
        <v>960.154</v>
      </c>
      <c r="I25" s="14"/>
      <c r="J25" s="14"/>
    </row>
    <row r="26" spans="1:10" s="34" customFormat="1" ht="43.5" customHeight="1">
      <c r="A26" s="17"/>
      <c r="B26" s="18" t="s">
        <v>15</v>
      </c>
      <c r="C26" s="18" t="s">
        <v>14</v>
      </c>
      <c r="D26" s="24">
        <f>D25</f>
        <v>960.154</v>
      </c>
      <c r="E26" s="24">
        <f>E25</f>
        <v>0</v>
      </c>
      <c r="F26" s="24">
        <f>F25</f>
        <v>0</v>
      </c>
      <c r="G26" s="24">
        <f>G25</f>
        <v>0</v>
      </c>
      <c r="H26" s="24">
        <f>SUM(D26:G26)</f>
        <v>960.154</v>
      </c>
      <c r="I26" s="5"/>
      <c r="J26" s="22"/>
    </row>
    <row r="27" spans="1:10" s="34" customFormat="1" ht="25.5" customHeight="1">
      <c r="A27" s="19" t="s">
        <v>16</v>
      </c>
      <c r="B27" s="31">
        <f>D29/D23</f>
        <v>8.343141829331545</v>
      </c>
      <c r="C27" s="3" t="s">
        <v>17</v>
      </c>
      <c r="D27" s="23">
        <f>D26*B27</f>
        <v>8010.701</v>
      </c>
      <c r="E27" s="23">
        <v>0</v>
      </c>
      <c r="F27" s="23">
        <f>F26*D27</f>
        <v>0</v>
      </c>
      <c r="G27" s="23">
        <v>0</v>
      </c>
      <c r="H27" s="23">
        <v>0</v>
      </c>
      <c r="I27" s="5"/>
      <c r="J27" s="22"/>
    </row>
    <row r="28" spans="1:12" s="36" customFormat="1" ht="30" customHeight="1">
      <c r="A28" s="19" t="s">
        <v>16</v>
      </c>
      <c r="B28" s="44" t="e">
        <f>E28/E25</f>
        <v>#DIV/0!</v>
      </c>
      <c r="C28" s="3" t="s">
        <v>22</v>
      </c>
      <c r="D28" s="45">
        <v>0</v>
      </c>
      <c r="E28" s="45">
        <f>E29</f>
        <v>0</v>
      </c>
      <c r="F28" s="45">
        <v>0</v>
      </c>
      <c r="G28" s="45">
        <v>0</v>
      </c>
      <c r="H28" s="23">
        <f>SUM(D28:G28)</f>
        <v>0</v>
      </c>
      <c r="I28" s="14"/>
      <c r="J28" s="14"/>
      <c r="K28" s="14"/>
      <c r="L28" s="14"/>
    </row>
    <row r="29" spans="1:10" s="34" customFormat="1" ht="50.25" customHeight="1">
      <c r="A29" s="17">
        <v>1</v>
      </c>
      <c r="B29" s="18" t="str">
        <f>B23</f>
        <v>Локальная смета № 02-113/2024-03-УН - 1</v>
      </c>
      <c r="C29" s="18" t="str">
        <f>C23</f>
        <v>Капитальный ремонт спального корпуса РЖД лицея №12 ст.Тайшет
</v>
      </c>
      <c r="D29" s="24">
        <v>8010.701</v>
      </c>
      <c r="E29" s="24">
        <v>0</v>
      </c>
      <c r="F29" s="24">
        <v>0</v>
      </c>
      <c r="G29" s="24">
        <v>0</v>
      </c>
      <c r="H29" s="47">
        <f>SUM(D29:G29)</f>
        <v>8010.701</v>
      </c>
      <c r="I29" s="33"/>
      <c r="J29" s="33"/>
    </row>
    <row r="30" spans="1:10" s="25" customFormat="1" ht="15.75" customHeight="1">
      <c r="A30" s="19"/>
      <c r="B30" s="3"/>
      <c r="C30" s="20" t="s">
        <v>18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6"/>
      <c r="J30" s="26"/>
    </row>
    <row r="31" spans="1:10" s="25" customFormat="1" ht="15" customHeight="1">
      <c r="A31" s="29"/>
      <c r="B31" s="15"/>
      <c r="C31" s="16" t="s">
        <v>20</v>
      </c>
      <c r="D31" s="15"/>
      <c r="E31" s="15"/>
      <c r="F31" s="15"/>
      <c r="G31" s="15"/>
      <c r="H31" s="15"/>
      <c r="I31" s="4"/>
      <c r="J31" s="4"/>
    </row>
    <row r="32" spans="1:10" s="25" customFormat="1" ht="25.5">
      <c r="A32" s="40">
        <v>2</v>
      </c>
      <c r="B32" s="41" t="s">
        <v>21</v>
      </c>
      <c r="C32" s="42" t="s">
        <v>27</v>
      </c>
      <c r="D32" s="43">
        <f>D29*1.2%</f>
        <v>96.128412</v>
      </c>
      <c r="E32" s="43">
        <f>E29*1.1%</f>
        <v>0</v>
      </c>
      <c r="F32" s="43">
        <f>F29*1.1%</f>
        <v>0</v>
      </c>
      <c r="G32" s="43">
        <f>G29*1.1%</f>
        <v>0</v>
      </c>
      <c r="H32" s="43">
        <f>SUM(D32:G32)</f>
        <v>96.128412</v>
      </c>
      <c r="I32" s="4"/>
      <c r="J32" s="4"/>
    </row>
    <row r="33" spans="1:10" s="30" customFormat="1" ht="30.75" customHeight="1">
      <c r="A33" s="17"/>
      <c r="B33" s="18" t="s">
        <v>23</v>
      </c>
      <c r="C33" s="18" t="s">
        <v>25</v>
      </c>
      <c r="D33" s="24">
        <f>D29+D32</f>
        <v>8106.829412</v>
      </c>
      <c r="E33" s="24">
        <f>E29+E32</f>
        <v>0</v>
      </c>
      <c r="F33" s="24">
        <f>F29+F32</f>
        <v>0</v>
      </c>
      <c r="G33" s="24">
        <f>G29+G32</f>
        <v>0</v>
      </c>
      <c r="H33" s="24">
        <f>H29+H32</f>
        <v>8106.829412</v>
      </c>
      <c r="I33" s="5"/>
      <c r="J33" s="5"/>
    </row>
    <row r="34" spans="1:10" s="25" customFormat="1" ht="15.75" customHeight="1">
      <c r="A34" s="19"/>
      <c r="B34" s="3"/>
      <c r="C34" s="3" t="s">
        <v>19</v>
      </c>
      <c r="D34" s="23">
        <f>D33*20%</f>
        <v>1621.3658824000001</v>
      </c>
      <c r="E34" s="23">
        <f>E33*20%</f>
        <v>0</v>
      </c>
      <c r="F34" s="23">
        <f>F33*20%</f>
        <v>0</v>
      </c>
      <c r="G34" s="23">
        <f>G33*20%</f>
        <v>0</v>
      </c>
      <c r="H34" s="23">
        <f>H33*20%</f>
        <v>1621.3658824000001</v>
      </c>
      <c r="I34" s="14"/>
      <c r="J34" s="14"/>
    </row>
    <row r="35" spans="1:10" s="30" customFormat="1" ht="30.75" customHeight="1">
      <c r="A35" s="17"/>
      <c r="B35" s="18"/>
      <c r="C35" s="18" t="s">
        <v>25</v>
      </c>
      <c r="D35" s="24">
        <f>D33+D34</f>
        <v>9728.1952944</v>
      </c>
      <c r="E35" s="24">
        <f>E33+E34</f>
        <v>0</v>
      </c>
      <c r="F35" s="24">
        <f>F33+F34</f>
        <v>0</v>
      </c>
      <c r="G35" s="24">
        <f>G33+G34</f>
        <v>0</v>
      </c>
      <c r="H35" s="47">
        <f>H33+H34</f>
        <v>9728.1952944</v>
      </c>
      <c r="I35" s="5"/>
      <c r="J35" s="5"/>
    </row>
    <row r="36" ht="15.75" customHeight="1"/>
    <row r="37" spans="1:8" ht="18.75" customHeight="1">
      <c r="A37" s="69" t="s">
        <v>42</v>
      </c>
      <c r="B37" s="69"/>
      <c r="C37" s="70" t="s">
        <v>43</v>
      </c>
      <c r="D37" s="71" t="s">
        <v>44</v>
      </c>
      <c r="E37" s="71"/>
      <c r="F37" s="70"/>
      <c r="G37" s="71"/>
      <c r="H37" s="71"/>
    </row>
    <row r="38" spans="1:10" ht="18.75" customHeight="1">
      <c r="A38" s="72"/>
      <c r="B38" s="72"/>
      <c r="C38" s="73" t="s">
        <v>45</v>
      </c>
      <c r="D38" s="74" t="s">
        <v>46</v>
      </c>
      <c r="E38" s="74"/>
      <c r="F38" s="75" t="s">
        <v>47</v>
      </c>
      <c r="G38" s="74" t="s">
        <v>48</v>
      </c>
      <c r="H38" s="74"/>
      <c r="I38" s="27"/>
      <c r="J38" s="27"/>
    </row>
    <row r="39" spans="1:8" ht="15">
      <c r="A39" s="76"/>
      <c r="B39" s="76"/>
      <c r="C39" s="77"/>
      <c r="D39" s="75"/>
      <c r="E39" s="78"/>
      <c r="F39" s="78"/>
      <c r="G39" s="78"/>
      <c r="H39" s="78"/>
    </row>
    <row r="40" spans="1:8" ht="15">
      <c r="A40" s="69" t="s">
        <v>49</v>
      </c>
      <c r="B40" s="69"/>
      <c r="C40" s="70" t="s">
        <v>50</v>
      </c>
      <c r="D40" s="71" t="s">
        <v>51</v>
      </c>
      <c r="E40" s="71"/>
      <c r="F40" s="70"/>
      <c r="G40" s="71"/>
      <c r="H40" s="71"/>
    </row>
    <row r="41" spans="1:8" ht="15">
      <c r="A41" s="76"/>
      <c r="B41" s="76"/>
      <c r="C41" s="73" t="s">
        <v>45</v>
      </c>
      <c r="D41" s="74" t="s">
        <v>46</v>
      </c>
      <c r="E41" s="74"/>
      <c r="F41" s="75" t="s">
        <v>47</v>
      </c>
      <c r="G41" s="74" t="s">
        <v>48</v>
      </c>
      <c r="H41" s="74"/>
    </row>
    <row r="42" spans="1:8" ht="15">
      <c r="A42" s="76"/>
      <c r="B42" s="76"/>
      <c r="C42" s="79"/>
      <c r="D42" s="79"/>
      <c r="E42" s="76"/>
      <c r="F42" s="76"/>
      <c r="G42" s="76"/>
      <c r="H42" s="76"/>
    </row>
    <row r="43" spans="1:8" ht="15">
      <c r="A43" s="69" t="s">
        <v>52</v>
      </c>
      <c r="B43" s="69"/>
      <c r="C43" s="70" t="s">
        <v>53</v>
      </c>
      <c r="D43" s="71" t="s">
        <v>54</v>
      </c>
      <c r="E43" s="71"/>
      <c r="F43" s="70"/>
      <c r="G43" s="71"/>
      <c r="H43" s="71"/>
    </row>
    <row r="44" spans="1:8" ht="15">
      <c r="A44" s="76"/>
      <c r="B44" s="76"/>
      <c r="C44" s="73" t="s">
        <v>45</v>
      </c>
      <c r="D44" s="74" t="s">
        <v>46</v>
      </c>
      <c r="E44" s="74"/>
      <c r="F44" s="75" t="s">
        <v>47</v>
      </c>
      <c r="G44" s="74" t="s">
        <v>48</v>
      </c>
      <c r="H44" s="74"/>
    </row>
    <row r="45" spans="1:8" ht="15">
      <c r="A45" s="76"/>
      <c r="B45" s="76"/>
      <c r="C45" s="79"/>
      <c r="D45" s="79"/>
      <c r="E45" s="76"/>
      <c r="F45" s="76"/>
      <c r="G45" s="76"/>
      <c r="H45" s="76"/>
    </row>
    <row r="46" spans="1:8" ht="15">
      <c r="A46" s="69" t="s">
        <v>55</v>
      </c>
      <c r="B46" s="69"/>
      <c r="C46" s="80" t="s">
        <v>56</v>
      </c>
      <c r="D46" s="71" t="s">
        <v>57</v>
      </c>
      <c r="E46" s="71"/>
      <c r="F46" s="70"/>
      <c r="G46" s="76"/>
      <c r="H46" s="76"/>
    </row>
    <row r="47" spans="1:8" ht="15">
      <c r="A47" s="81"/>
      <c r="B47" s="81"/>
      <c r="C47" s="73" t="s">
        <v>45</v>
      </c>
      <c r="D47" s="74" t="s">
        <v>46</v>
      </c>
      <c r="E47" s="74"/>
      <c r="F47" s="75" t="s">
        <v>47</v>
      </c>
      <c r="G47" s="74" t="s">
        <v>48</v>
      </c>
      <c r="H47" s="74"/>
    </row>
    <row r="48" spans="1:8" ht="15">
      <c r="A48" s="82"/>
      <c r="B48" s="82"/>
      <c r="C48" s="83"/>
      <c r="D48" s="83"/>
      <c r="E48" s="82"/>
      <c r="F48" s="82"/>
      <c r="G48" s="75"/>
      <c r="H48" s="75"/>
    </row>
    <row r="49" spans="1:8" ht="12.75">
      <c r="A49" s="84" t="s">
        <v>58</v>
      </c>
      <c r="B49" s="84"/>
      <c r="C49" s="85"/>
      <c r="D49" s="85"/>
      <c r="E49" s="85"/>
      <c r="F49" s="85"/>
      <c r="G49" s="85"/>
      <c r="H49" s="85"/>
    </row>
    <row r="50" spans="3:8" ht="12.75">
      <c r="C50" s="73" t="s">
        <v>45</v>
      </c>
      <c r="D50" s="74" t="s">
        <v>46</v>
      </c>
      <c r="E50" s="74"/>
      <c r="F50" s="75" t="s">
        <v>47</v>
      </c>
      <c r="G50" s="74" t="s">
        <v>48</v>
      </c>
      <c r="H50" s="74"/>
    </row>
  </sheetData>
  <sheetProtection/>
  <mergeCells count="49">
    <mergeCell ref="A46:B46"/>
    <mergeCell ref="D46:E46"/>
    <mergeCell ref="D47:E47"/>
    <mergeCell ref="G47:H47"/>
    <mergeCell ref="A49:B49"/>
    <mergeCell ref="D50:E50"/>
    <mergeCell ref="G50:H50"/>
    <mergeCell ref="D41:E41"/>
    <mergeCell ref="G41:H41"/>
    <mergeCell ref="A43:B43"/>
    <mergeCell ref="D43:E43"/>
    <mergeCell ref="G43:H43"/>
    <mergeCell ref="D44:E44"/>
    <mergeCell ref="G44:H44"/>
    <mergeCell ref="D38:E38"/>
    <mergeCell ref="G38:H38"/>
    <mergeCell ref="E39:F39"/>
    <mergeCell ref="G39:H39"/>
    <mergeCell ref="A40:B40"/>
    <mergeCell ref="D40:E40"/>
    <mergeCell ref="G40:H40"/>
    <mergeCell ref="B2:G2"/>
    <mergeCell ref="B3:D3"/>
    <mergeCell ref="B7:C7"/>
    <mergeCell ref="E7:H7"/>
    <mergeCell ref="B8:C8"/>
    <mergeCell ref="A37:B37"/>
    <mergeCell ref="D37:E37"/>
    <mergeCell ref="G37:H37"/>
    <mergeCell ref="A17:A20"/>
    <mergeCell ref="C11:G11"/>
    <mergeCell ref="B15:G15"/>
    <mergeCell ref="C12:G12"/>
    <mergeCell ref="D18:D20"/>
    <mergeCell ref="E18:E20"/>
    <mergeCell ref="F18:F20"/>
    <mergeCell ref="B5:C5"/>
    <mergeCell ref="E5:H5"/>
    <mergeCell ref="E6:H6"/>
    <mergeCell ref="D17:G17"/>
    <mergeCell ref="B14:G14"/>
    <mergeCell ref="H17:H20"/>
    <mergeCell ref="E4:H4"/>
    <mergeCell ref="B6:C6"/>
    <mergeCell ref="G18:G20"/>
    <mergeCell ref="A16:F16"/>
    <mergeCell ref="B17:B20"/>
    <mergeCell ref="C17:C20"/>
    <mergeCell ref="B4:C4"/>
  </mergeCells>
  <printOptions horizontalCentered="1"/>
  <pageMargins left="0.15748031496062992" right="0.1968503937007874" top="0.31496062992125984" bottom="0.31496062992125984" header="0.15748031496062992" footer="0.1574803149606299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Белобородова Анастасия Владимировна</dc:creator>
  <cp:keywords/>
  <dc:description/>
  <cp:lastModifiedBy>1</cp:lastModifiedBy>
  <cp:lastPrinted>2024-06-27T07:11:19Z</cp:lastPrinted>
  <dcterms:created xsi:type="dcterms:W3CDTF">2015-03-24T05:52:14Z</dcterms:created>
  <dcterms:modified xsi:type="dcterms:W3CDTF">2024-06-27T07:19:05Z</dcterms:modified>
  <cp:category/>
  <cp:version/>
  <cp:contentType/>
  <cp:contentStatus/>
</cp:coreProperties>
</file>